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f\Documents\skg14\"/>
    </mc:Choice>
  </mc:AlternateContent>
  <bookViews>
    <workbookView xWindow="0" yWindow="0" windowWidth="28770" windowHeight="8130"/>
  </bookViews>
  <sheets>
    <sheet name="Blad1" sheetId="1" r:id="rId1"/>
    <sheet name="Blad2" sheetId="2" r:id="rId2"/>
    <sheet name="Blad3" sheetId="3" r:id="rId3"/>
  </sheets>
  <definedNames>
    <definedName name="_xlnm.Print_Area" localSheetId="0">Blad1!$B$1:$T$23</definedName>
  </definedNames>
  <calcPr calcId="152511"/>
</workbook>
</file>

<file path=xl/calcChain.xml><?xml version="1.0" encoding="utf-8"?>
<calcChain xmlns="http://schemas.openxmlformats.org/spreadsheetml/2006/main">
  <c r="Q12" i="1" l="1"/>
  <c r="T21" i="1" l="1"/>
  <c r="S21" i="1"/>
  <c r="P21" i="1"/>
  <c r="Q21" i="1" s="1"/>
  <c r="T18" i="1"/>
  <c r="S18" i="1"/>
  <c r="P18" i="1"/>
  <c r="Q18" i="1" s="1"/>
  <c r="R18" i="1" s="1"/>
  <c r="T11" i="1"/>
  <c r="S11" i="1"/>
  <c r="P11" i="1"/>
  <c r="Q11" i="1" s="1"/>
  <c r="R11" i="1" s="1"/>
  <c r="T17" i="1"/>
  <c r="S17" i="1"/>
  <c r="P17" i="1"/>
  <c r="Q17" i="1" s="1"/>
  <c r="R17" i="1" s="1"/>
  <c r="T9" i="1"/>
  <c r="T8" i="1"/>
  <c r="T10" i="1"/>
  <c r="T13" i="1"/>
  <c r="T16" i="1"/>
  <c r="T14" i="1"/>
  <c r="T20" i="1"/>
  <c r="T23" i="1"/>
  <c r="T7" i="1"/>
  <c r="T6" i="1"/>
  <c r="T3" i="1"/>
  <c r="T15" i="1"/>
  <c r="T5" i="1"/>
  <c r="T19" i="1"/>
  <c r="T22" i="1"/>
  <c r="T12" i="1"/>
  <c r="S9" i="1"/>
  <c r="S8" i="1"/>
  <c r="S10" i="1"/>
  <c r="S13" i="1"/>
  <c r="S16" i="1"/>
  <c r="S14" i="1"/>
  <c r="S20" i="1"/>
  <c r="S23" i="1"/>
  <c r="S7" i="1"/>
  <c r="S6" i="1"/>
  <c r="S3" i="1"/>
  <c r="S15" i="1"/>
  <c r="S5" i="1"/>
  <c r="S19" i="1"/>
  <c r="S22" i="1"/>
  <c r="S12" i="1"/>
  <c r="T4" i="1"/>
  <c r="S4" i="1"/>
  <c r="R21" i="1" l="1"/>
  <c r="P8" i="1"/>
  <c r="P10" i="1"/>
  <c r="Q10" i="1" s="1"/>
  <c r="P15" i="1"/>
  <c r="Q15" i="1" s="1"/>
  <c r="R15" i="1" s="1"/>
  <c r="P3" i="1"/>
  <c r="P12" i="1"/>
  <c r="P6" i="1"/>
  <c r="Q6" i="1" s="1"/>
  <c r="P16" i="1"/>
  <c r="Q16" i="1" s="1"/>
  <c r="Q3" i="1" l="1"/>
  <c r="R3" i="1" s="1"/>
  <c r="R10" i="1"/>
  <c r="R6" i="1"/>
  <c r="R16" i="1"/>
  <c r="R12" i="1"/>
  <c r="P14" i="1"/>
  <c r="Q14" i="1" s="1"/>
  <c r="P13" i="1"/>
  <c r="P20" i="1"/>
  <c r="P7" i="1"/>
  <c r="P19" i="1"/>
  <c r="P22" i="1"/>
  <c r="P4" i="1"/>
  <c r="P5" i="1"/>
  <c r="P23" i="1"/>
  <c r="Q23" i="1" s="1"/>
  <c r="R23" i="1" l="1"/>
  <c r="R14" i="1"/>
  <c r="Q8" i="1" l="1"/>
  <c r="R8" i="1" s="1"/>
  <c r="Q5" i="1"/>
  <c r="R5" i="1" l="1"/>
  <c r="Q13" i="1"/>
  <c r="Q22" i="1"/>
  <c r="Q20" i="1"/>
  <c r="Q7" i="1"/>
  <c r="R7" i="1" s="1"/>
  <c r="P9" i="1"/>
  <c r="Q4" i="1"/>
  <c r="R4" i="1" s="1"/>
  <c r="Q19" i="1"/>
  <c r="R13" i="1" l="1"/>
  <c r="R19" i="1"/>
  <c r="R20" i="1"/>
  <c r="Q9" i="1"/>
  <c r="R9" i="1" s="1"/>
  <c r="R22" i="1"/>
</calcChain>
</file>

<file path=xl/sharedStrings.xml><?xml version="1.0" encoding="utf-8"?>
<sst xmlns="http://schemas.openxmlformats.org/spreadsheetml/2006/main" count="60" uniqueCount="39">
  <si>
    <t>Klass</t>
  </si>
  <si>
    <t>Namn</t>
  </si>
  <si>
    <t>Gunnar Hansén</t>
  </si>
  <si>
    <t>E</t>
  </si>
  <si>
    <t>Erling Söderlund</t>
  </si>
  <si>
    <t>Georg Niklasson</t>
  </si>
  <si>
    <t>Mats Granqvist</t>
  </si>
  <si>
    <t>Martin Ahlin</t>
  </si>
  <si>
    <t>Lars-Olof Larsson</t>
  </si>
  <si>
    <t>Tore Olofsson</t>
  </si>
  <si>
    <t>Träff</t>
  </si>
  <si>
    <t>Hcp</t>
  </si>
  <si>
    <t>Totalt</t>
  </si>
  <si>
    <t>inner</t>
  </si>
  <si>
    <t>Förening</t>
  </si>
  <si>
    <t>Hoburgs</t>
  </si>
  <si>
    <t>Väte</t>
  </si>
  <si>
    <t>Poäng</t>
  </si>
  <si>
    <t>Leif Ingmansson</t>
  </si>
  <si>
    <t>Klinte</t>
  </si>
  <si>
    <t>Jesper Sahlsten</t>
  </si>
  <si>
    <t>Stånga / Etelhem</t>
  </si>
  <si>
    <t>Garda / Lau</t>
  </si>
  <si>
    <t>Lokrume</t>
  </si>
  <si>
    <t>B-Å Gullin</t>
  </si>
  <si>
    <t>Ynge Jakobsson</t>
  </si>
  <si>
    <t>Håkan Pettersson</t>
  </si>
  <si>
    <t>Bara</t>
  </si>
  <si>
    <t>Birger Johansson</t>
  </si>
  <si>
    <t>Sylve Lövgren</t>
  </si>
  <si>
    <t>Skinkskjutning Gevär 191215 Snögrindebanan</t>
  </si>
  <si>
    <t>Bertil Olofsson</t>
  </si>
  <si>
    <t>Viktor Pettersson</t>
  </si>
  <si>
    <t>Jeanette Lövgren</t>
  </si>
  <si>
    <t>kik</t>
  </si>
  <si>
    <t>Peter Kattlunds</t>
  </si>
  <si>
    <t>Björn Ahlby</t>
  </si>
  <si>
    <t>Henrik Samuelsson</t>
  </si>
  <si>
    <t>Misgena Bekuretsion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</si>
</sst>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tabSelected="1" workbookViewId="0">
      <selection activeCell="X6" sqref="X6"/>
    </sheetView>
  </sheetViews>
  <sheetFormatPr defaultRowHeight="15" x14ac:dyDescent="0.25"/>
  <cols>
    <col min="2" max="2" width="3" bestFit="1" customWidth="1"/>
    <col min="3" max="3" width="9.140625" style="1"/>
    <col min="4" max="4" width="20" bestFit="1" customWidth="1"/>
    <col min="5" max="5" width="16.140625" bestFit="1" customWidth="1"/>
    <col min="6" max="6" width="5.7109375" style="1" customWidth="1"/>
    <col min="7" max="7" width="6.42578125" style="1" bestFit="1" customWidth="1"/>
    <col min="8" max="15" width="5.7109375" style="1" customWidth="1"/>
    <col min="16" max="19" width="9.140625" style="1"/>
  </cols>
  <sheetData>
    <row r="1" spans="2:20" ht="15.75" thickBot="1" x14ac:dyDescent="0.3">
      <c r="B1" s="14" t="s">
        <v>30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2:20" ht="15.75" thickBot="1" x14ac:dyDescent="0.3">
      <c r="B2" s="9"/>
      <c r="C2" s="10" t="s">
        <v>0</v>
      </c>
      <c r="D2" s="11" t="s">
        <v>1</v>
      </c>
      <c r="E2" s="11" t="s">
        <v>14</v>
      </c>
      <c r="F2" s="12">
        <v>1</v>
      </c>
      <c r="G2" s="12" t="s">
        <v>17</v>
      </c>
      <c r="H2" s="12">
        <v>2</v>
      </c>
      <c r="I2" s="12" t="s">
        <v>13</v>
      </c>
      <c r="J2" s="12">
        <v>3</v>
      </c>
      <c r="K2" s="12" t="s">
        <v>13</v>
      </c>
      <c r="L2" s="12">
        <v>4</v>
      </c>
      <c r="M2" s="12" t="s">
        <v>13</v>
      </c>
      <c r="N2" s="12">
        <v>5</v>
      </c>
      <c r="O2" s="12" t="s">
        <v>17</v>
      </c>
      <c r="P2" s="12" t="s">
        <v>10</v>
      </c>
      <c r="Q2" s="12" t="s">
        <v>11</v>
      </c>
      <c r="R2" s="12" t="s">
        <v>12</v>
      </c>
      <c r="S2" s="6" t="s">
        <v>13</v>
      </c>
      <c r="T2" s="13" t="s">
        <v>17</v>
      </c>
    </row>
    <row r="3" spans="2:20" x14ac:dyDescent="0.25">
      <c r="B3" s="5">
        <v>1</v>
      </c>
      <c r="C3" s="4" t="s">
        <v>34</v>
      </c>
      <c r="D3" s="5" t="s">
        <v>37</v>
      </c>
      <c r="E3" s="5" t="s">
        <v>19</v>
      </c>
      <c r="F3" s="4">
        <v>6</v>
      </c>
      <c r="G3" s="4">
        <v>60</v>
      </c>
      <c r="H3" s="4">
        <v>6</v>
      </c>
      <c r="I3" s="4">
        <v>6</v>
      </c>
      <c r="J3" s="4">
        <v>6</v>
      </c>
      <c r="K3" s="4">
        <v>5</v>
      </c>
      <c r="L3" s="4">
        <v>6</v>
      </c>
      <c r="M3" s="4">
        <v>6</v>
      </c>
      <c r="N3" s="4">
        <v>6</v>
      </c>
      <c r="O3" s="4">
        <v>25</v>
      </c>
      <c r="P3" s="4">
        <f t="shared" ref="P3:P23" si="0">SUM(F3,H3,J3,L3,N3)</f>
        <v>30</v>
      </c>
      <c r="Q3" s="4">
        <f>SUM((30-P3)*0)</f>
        <v>0</v>
      </c>
      <c r="R3" s="4">
        <f t="shared" ref="R3:R23" si="1">SUM(P3:Q3)</f>
        <v>30</v>
      </c>
      <c r="S3" s="4">
        <f t="shared" ref="S3:S23" si="2">SUM(I3,K3,M3)</f>
        <v>17</v>
      </c>
      <c r="T3" s="4">
        <f t="shared" ref="T3:T23" si="3">SUM(G3,O3)</f>
        <v>85</v>
      </c>
    </row>
    <row r="4" spans="2:20" x14ac:dyDescent="0.25">
      <c r="B4" s="3">
        <v>2</v>
      </c>
      <c r="C4" s="2">
        <v>4</v>
      </c>
      <c r="D4" s="3" t="s">
        <v>8</v>
      </c>
      <c r="E4" s="3" t="s">
        <v>22</v>
      </c>
      <c r="F4" s="2">
        <v>6</v>
      </c>
      <c r="G4" s="2">
        <v>54</v>
      </c>
      <c r="H4" s="2">
        <v>6</v>
      </c>
      <c r="I4" s="2">
        <v>3</v>
      </c>
      <c r="J4" s="2">
        <v>6</v>
      </c>
      <c r="K4" s="2">
        <v>4</v>
      </c>
      <c r="L4" s="2">
        <v>6</v>
      </c>
      <c r="M4" s="2">
        <v>5</v>
      </c>
      <c r="N4" s="2">
        <v>6</v>
      </c>
      <c r="O4" s="4">
        <v>26</v>
      </c>
      <c r="P4" s="4">
        <f t="shared" si="0"/>
        <v>30</v>
      </c>
      <c r="Q4" s="2">
        <f>SUM((30-P4)*0.1)</f>
        <v>0</v>
      </c>
      <c r="R4" s="2">
        <f t="shared" si="1"/>
        <v>30</v>
      </c>
      <c r="S4" s="4">
        <f t="shared" si="2"/>
        <v>12</v>
      </c>
      <c r="T4" s="4">
        <f t="shared" si="3"/>
        <v>80</v>
      </c>
    </row>
    <row r="5" spans="2:20" x14ac:dyDescent="0.25">
      <c r="B5" s="5">
        <v>5</v>
      </c>
      <c r="C5" s="2">
        <v>3</v>
      </c>
      <c r="D5" s="7" t="s">
        <v>20</v>
      </c>
      <c r="E5" s="3" t="s">
        <v>16</v>
      </c>
      <c r="F5" s="2">
        <v>6</v>
      </c>
      <c r="G5" s="2">
        <v>52</v>
      </c>
      <c r="H5" s="2">
        <v>6</v>
      </c>
      <c r="I5" s="2">
        <v>2</v>
      </c>
      <c r="J5" s="2">
        <v>6</v>
      </c>
      <c r="K5" s="2">
        <v>2</v>
      </c>
      <c r="L5" s="2">
        <v>6</v>
      </c>
      <c r="M5" s="2">
        <v>3</v>
      </c>
      <c r="N5" s="2">
        <v>6</v>
      </c>
      <c r="O5" s="4">
        <v>17</v>
      </c>
      <c r="P5" s="4">
        <f t="shared" si="0"/>
        <v>30</v>
      </c>
      <c r="Q5" s="2">
        <f>SUM((30-P5)*0.3)</f>
        <v>0</v>
      </c>
      <c r="R5" s="2">
        <f t="shared" si="1"/>
        <v>30</v>
      </c>
      <c r="S5" s="4">
        <f t="shared" si="2"/>
        <v>7</v>
      </c>
      <c r="T5" s="4">
        <f t="shared" si="3"/>
        <v>69</v>
      </c>
    </row>
    <row r="6" spans="2:20" x14ac:dyDescent="0.25">
      <c r="B6" s="5">
        <v>3</v>
      </c>
      <c r="C6" s="2">
        <v>4</v>
      </c>
      <c r="D6" s="3" t="s">
        <v>36</v>
      </c>
      <c r="E6" s="3" t="s">
        <v>16</v>
      </c>
      <c r="F6" s="2">
        <v>6</v>
      </c>
      <c r="G6" s="2">
        <v>56</v>
      </c>
      <c r="H6" s="2">
        <v>6</v>
      </c>
      <c r="I6" s="2">
        <v>2</v>
      </c>
      <c r="J6" s="2">
        <v>6</v>
      </c>
      <c r="K6" s="2">
        <v>2</v>
      </c>
      <c r="L6" s="2">
        <v>6</v>
      </c>
      <c r="M6" s="2">
        <v>0</v>
      </c>
      <c r="N6" s="2">
        <v>6</v>
      </c>
      <c r="O6" s="4">
        <v>23</v>
      </c>
      <c r="P6" s="4">
        <f t="shared" si="0"/>
        <v>30</v>
      </c>
      <c r="Q6" s="2">
        <f>SUM((30-P6)*0.1)</f>
        <v>0</v>
      </c>
      <c r="R6" s="2">
        <f t="shared" si="1"/>
        <v>30</v>
      </c>
      <c r="S6" s="4">
        <f t="shared" si="2"/>
        <v>4</v>
      </c>
      <c r="T6" s="4">
        <f t="shared" si="3"/>
        <v>79</v>
      </c>
    </row>
    <row r="7" spans="2:20" x14ac:dyDescent="0.25">
      <c r="B7" s="3">
        <v>4</v>
      </c>
      <c r="C7" s="2">
        <v>55</v>
      </c>
      <c r="D7" s="3" t="s">
        <v>6</v>
      </c>
      <c r="E7" s="3" t="s">
        <v>21</v>
      </c>
      <c r="F7" s="2">
        <v>6</v>
      </c>
      <c r="G7" s="2">
        <v>57</v>
      </c>
      <c r="H7" s="2">
        <v>6</v>
      </c>
      <c r="I7" s="2">
        <v>0</v>
      </c>
      <c r="J7" s="2">
        <v>6</v>
      </c>
      <c r="K7" s="2">
        <v>0</v>
      </c>
      <c r="L7" s="2">
        <v>6</v>
      </c>
      <c r="M7" s="2">
        <v>4</v>
      </c>
      <c r="N7" s="2">
        <v>6</v>
      </c>
      <c r="O7" s="4">
        <v>17</v>
      </c>
      <c r="P7" s="4">
        <f t="shared" si="0"/>
        <v>30</v>
      </c>
      <c r="Q7" s="2">
        <f>SUM((30-P7)*0.3)</f>
        <v>0</v>
      </c>
      <c r="R7" s="2">
        <f t="shared" si="1"/>
        <v>30</v>
      </c>
      <c r="S7" s="4">
        <f t="shared" si="2"/>
        <v>4</v>
      </c>
      <c r="T7" s="4">
        <f t="shared" si="3"/>
        <v>74</v>
      </c>
    </row>
    <row r="8" spans="2:20" x14ac:dyDescent="0.25">
      <c r="B8" s="5">
        <v>7</v>
      </c>
      <c r="C8" s="2">
        <v>65</v>
      </c>
      <c r="D8" s="7" t="s">
        <v>18</v>
      </c>
      <c r="E8" s="3" t="s">
        <v>19</v>
      </c>
      <c r="F8" s="2">
        <v>5</v>
      </c>
      <c r="G8" s="2">
        <v>45</v>
      </c>
      <c r="H8" s="2">
        <v>6</v>
      </c>
      <c r="I8" s="2">
        <v>4</v>
      </c>
      <c r="J8" s="2">
        <v>6</v>
      </c>
      <c r="K8" s="2">
        <v>2</v>
      </c>
      <c r="L8" s="2">
        <v>6</v>
      </c>
      <c r="M8" s="2">
        <v>4</v>
      </c>
      <c r="N8" s="2">
        <v>6</v>
      </c>
      <c r="O8" s="4">
        <v>26</v>
      </c>
      <c r="P8" s="4">
        <f t="shared" si="0"/>
        <v>29</v>
      </c>
      <c r="Q8" s="2">
        <f>SUM((30-P8)*0.6)</f>
        <v>0.6</v>
      </c>
      <c r="R8" s="2">
        <f t="shared" si="1"/>
        <v>29.6</v>
      </c>
      <c r="S8" s="4">
        <f t="shared" si="2"/>
        <v>10</v>
      </c>
      <c r="T8" s="4">
        <f t="shared" si="3"/>
        <v>71</v>
      </c>
    </row>
    <row r="9" spans="2:20" x14ac:dyDescent="0.25">
      <c r="B9" s="5">
        <v>6</v>
      </c>
      <c r="C9" s="2">
        <v>75</v>
      </c>
      <c r="D9" s="3" t="s">
        <v>7</v>
      </c>
      <c r="E9" s="3" t="s">
        <v>16</v>
      </c>
      <c r="F9" s="2">
        <v>6</v>
      </c>
      <c r="G9" s="2">
        <v>43</v>
      </c>
      <c r="H9" s="2">
        <v>6</v>
      </c>
      <c r="I9" s="2">
        <v>2</v>
      </c>
      <c r="J9" s="2">
        <v>6</v>
      </c>
      <c r="K9" s="2">
        <v>1</v>
      </c>
      <c r="L9" s="2">
        <v>4</v>
      </c>
      <c r="M9" s="2">
        <v>0</v>
      </c>
      <c r="N9" s="2">
        <v>6</v>
      </c>
      <c r="O9" s="4">
        <v>28</v>
      </c>
      <c r="P9" s="4">
        <f t="shared" si="0"/>
        <v>28</v>
      </c>
      <c r="Q9" s="2">
        <f>SUM((30-P9)*0.8)</f>
        <v>1.6</v>
      </c>
      <c r="R9" s="2">
        <f t="shared" si="1"/>
        <v>29.6</v>
      </c>
      <c r="S9" s="4">
        <f t="shared" si="2"/>
        <v>3</v>
      </c>
      <c r="T9" s="4">
        <f t="shared" si="3"/>
        <v>71</v>
      </c>
    </row>
    <row r="10" spans="2:20" x14ac:dyDescent="0.25">
      <c r="B10" s="3">
        <v>8</v>
      </c>
      <c r="C10" s="2">
        <v>55</v>
      </c>
      <c r="D10" s="3" t="s">
        <v>28</v>
      </c>
      <c r="E10" s="3" t="s">
        <v>27</v>
      </c>
      <c r="F10" s="2">
        <v>6</v>
      </c>
      <c r="G10" s="2">
        <v>58</v>
      </c>
      <c r="H10" s="2">
        <v>6</v>
      </c>
      <c r="I10" s="2">
        <v>6</v>
      </c>
      <c r="J10" s="2">
        <v>6</v>
      </c>
      <c r="K10" s="2">
        <v>3</v>
      </c>
      <c r="L10" s="2">
        <v>6</v>
      </c>
      <c r="M10" s="2">
        <v>4</v>
      </c>
      <c r="N10" s="2">
        <v>5</v>
      </c>
      <c r="O10" s="4">
        <v>21</v>
      </c>
      <c r="P10" s="4">
        <f t="shared" si="0"/>
        <v>29</v>
      </c>
      <c r="Q10" s="2">
        <f>SUM((30-P10)*0.3)</f>
        <v>0.3</v>
      </c>
      <c r="R10" s="2">
        <f t="shared" si="1"/>
        <v>29.3</v>
      </c>
      <c r="S10" s="4">
        <f t="shared" si="2"/>
        <v>13</v>
      </c>
      <c r="T10" s="4">
        <f t="shared" si="3"/>
        <v>79</v>
      </c>
    </row>
    <row r="11" spans="2:20" x14ac:dyDescent="0.25">
      <c r="B11" s="5">
        <v>9</v>
      </c>
      <c r="C11" s="2">
        <v>15</v>
      </c>
      <c r="D11" s="7" t="s">
        <v>32</v>
      </c>
      <c r="E11" s="7" t="s">
        <v>15</v>
      </c>
      <c r="F11" s="2">
        <v>6</v>
      </c>
      <c r="G11" s="2">
        <v>45</v>
      </c>
      <c r="H11" s="2">
        <v>5</v>
      </c>
      <c r="I11" s="2">
        <v>0</v>
      </c>
      <c r="J11" s="2">
        <v>5</v>
      </c>
      <c r="K11" s="2">
        <v>1</v>
      </c>
      <c r="L11" s="2">
        <v>6</v>
      </c>
      <c r="M11" s="2">
        <v>4</v>
      </c>
      <c r="N11" s="2">
        <v>4</v>
      </c>
      <c r="O11" s="4">
        <v>10</v>
      </c>
      <c r="P11" s="4">
        <f t="shared" si="0"/>
        <v>26</v>
      </c>
      <c r="Q11" s="2">
        <f>SUM((30-P11)*0.8)</f>
        <v>3.2</v>
      </c>
      <c r="R11" s="2">
        <f t="shared" si="1"/>
        <v>29.2</v>
      </c>
      <c r="S11" s="4">
        <f t="shared" si="2"/>
        <v>5</v>
      </c>
      <c r="T11" s="4">
        <f t="shared" si="3"/>
        <v>55</v>
      </c>
    </row>
    <row r="12" spans="2:20" x14ac:dyDescent="0.25">
      <c r="B12" s="5">
        <v>10</v>
      </c>
      <c r="C12" s="2">
        <v>4</v>
      </c>
      <c r="D12" s="3" t="s">
        <v>26</v>
      </c>
      <c r="E12" s="3" t="s">
        <v>15</v>
      </c>
      <c r="F12" s="2">
        <v>6</v>
      </c>
      <c r="G12" s="2">
        <v>51</v>
      </c>
      <c r="H12" s="2">
        <v>6</v>
      </c>
      <c r="I12" s="2">
        <v>4</v>
      </c>
      <c r="J12" s="2">
        <v>6</v>
      </c>
      <c r="K12" s="2">
        <v>2</v>
      </c>
      <c r="L12" s="2">
        <v>6</v>
      </c>
      <c r="M12" s="2">
        <v>5</v>
      </c>
      <c r="N12" s="2">
        <v>5</v>
      </c>
      <c r="O12" s="4">
        <v>17</v>
      </c>
      <c r="P12" s="4">
        <f t="shared" si="0"/>
        <v>29</v>
      </c>
      <c r="Q12" s="2">
        <f>SUM((30-P12)*0.1)</f>
        <v>0.1</v>
      </c>
      <c r="R12" s="2">
        <f t="shared" si="1"/>
        <v>29.1</v>
      </c>
      <c r="S12" s="4">
        <f t="shared" si="2"/>
        <v>11</v>
      </c>
      <c r="T12" s="4">
        <f t="shared" si="3"/>
        <v>68</v>
      </c>
    </row>
    <row r="13" spans="2:20" x14ac:dyDescent="0.25">
      <c r="B13" s="3">
        <v>11</v>
      </c>
      <c r="C13" s="2">
        <v>70</v>
      </c>
      <c r="D13" s="3" t="s">
        <v>2</v>
      </c>
      <c r="E13" s="3" t="s">
        <v>15</v>
      </c>
      <c r="F13" s="2">
        <v>5</v>
      </c>
      <c r="G13" s="2">
        <v>43</v>
      </c>
      <c r="H13" s="2">
        <v>6</v>
      </c>
      <c r="I13" s="2">
        <v>2</v>
      </c>
      <c r="J13" s="2">
        <v>5</v>
      </c>
      <c r="K13" s="2">
        <v>2</v>
      </c>
      <c r="L13" s="2">
        <v>4</v>
      </c>
      <c r="M13" s="2">
        <v>2</v>
      </c>
      <c r="N13" s="2">
        <v>5</v>
      </c>
      <c r="O13" s="4">
        <v>17</v>
      </c>
      <c r="P13" s="4">
        <f t="shared" si="0"/>
        <v>25</v>
      </c>
      <c r="Q13" s="2">
        <f>SUM((30-P13)*0.7)</f>
        <v>3.5</v>
      </c>
      <c r="R13" s="2">
        <f t="shared" si="1"/>
        <v>28.5</v>
      </c>
      <c r="S13" s="4">
        <f t="shared" si="2"/>
        <v>6</v>
      </c>
      <c r="T13" s="4">
        <f t="shared" si="3"/>
        <v>60</v>
      </c>
    </row>
    <row r="14" spans="2:20" x14ac:dyDescent="0.25">
      <c r="B14" s="5">
        <v>12</v>
      </c>
      <c r="C14" s="2">
        <v>75</v>
      </c>
      <c r="D14" s="3" t="s">
        <v>24</v>
      </c>
      <c r="E14" s="3" t="s">
        <v>19</v>
      </c>
      <c r="F14" s="2">
        <v>6</v>
      </c>
      <c r="G14" s="2">
        <v>49</v>
      </c>
      <c r="H14" s="2">
        <v>6</v>
      </c>
      <c r="I14" s="2">
        <v>2</v>
      </c>
      <c r="J14" s="2">
        <v>4</v>
      </c>
      <c r="K14" s="2">
        <v>0</v>
      </c>
      <c r="L14" s="2">
        <v>1</v>
      </c>
      <c r="M14" s="2">
        <v>0</v>
      </c>
      <c r="N14" s="2">
        <v>5</v>
      </c>
      <c r="O14" s="4">
        <v>16</v>
      </c>
      <c r="P14" s="4">
        <f t="shared" si="0"/>
        <v>22</v>
      </c>
      <c r="Q14" s="2">
        <f>SUM((30-P14)*0.8)</f>
        <v>6.4</v>
      </c>
      <c r="R14" s="2">
        <f t="shared" si="1"/>
        <v>28.4</v>
      </c>
      <c r="S14" s="4">
        <f t="shared" si="2"/>
        <v>2</v>
      </c>
      <c r="T14" s="4">
        <f t="shared" si="3"/>
        <v>65</v>
      </c>
    </row>
    <row r="15" spans="2:20" x14ac:dyDescent="0.25">
      <c r="B15" s="5">
        <v>13</v>
      </c>
      <c r="C15" s="2">
        <v>55</v>
      </c>
      <c r="D15" s="3" t="s">
        <v>29</v>
      </c>
      <c r="E15" s="3" t="s">
        <v>22</v>
      </c>
      <c r="F15" s="2">
        <v>6</v>
      </c>
      <c r="G15" s="2">
        <v>54</v>
      </c>
      <c r="H15" s="2">
        <v>6</v>
      </c>
      <c r="I15" s="2">
        <v>3</v>
      </c>
      <c r="J15" s="2">
        <v>6</v>
      </c>
      <c r="K15" s="2">
        <v>2</v>
      </c>
      <c r="L15" s="2">
        <v>6</v>
      </c>
      <c r="M15" s="2">
        <v>4</v>
      </c>
      <c r="N15" s="2">
        <v>3</v>
      </c>
      <c r="O15" s="4">
        <v>5</v>
      </c>
      <c r="P15" s="4">
        <f t="shared" si="0"/>
        <v>27</v>
      </c>
      <c r="Q15" s="2">
        <f>SUM((30-P15)*0.3)</f>
        <v>0.89999999999999991</v>
      </c>
      <c r="R15" s="2">
        <f t="shared" si="1"/>
        <v>27.9</v>
      </c>
      <c r="S15" s="4">
        <f t="shared" si="2"/>
        <v>9</v>
      </c>
      <c r="T15" s="4">
        <f t="shared" si="3"/>
        <v>59</v>
      </c>
    </row>
    <row r="16" spans="2:20" x14ac:dyDescent="0.25">
      <c r="B16" s="3">
        <v>14</v>
      </c>
      <c r="C16" s="2">
        <v>75</v>
      </c>
      <c r="D16" s="3" t="s">
        <v>25</v>
      </c>
      <c r="E16" s="3" t="s">
        <v>15</v>
      </c>
      <c r="F16" s="2">
        <v>2</v>
      </c>
      <c r="G16" s="2">
        <v>12</v>
      </c>
      <c r="H16" s="2">
        <v>6</v>
      </c>
      <c r="I16" s="2">
        <v>2</v>
      </c>
      <c r="J16" s="2">
        <v>6</v>
      </c>
      <c r="K16" s="2">
        <v>2</v>
      </c>
      <c r="L16" s="2">
        <v>4</v>
      </c>
      <c r="M16" s="2">
        <v>4</v>
      </c>
      <c r="N16" s="2">
        <v>1</v>
      </c>
      <c r="O16" s="4">
        <v>2</v>
      </c>
      <c r="P16" s="4">
        <f t="shared" si="0"/>
        <v>19</v>
      </c>
      <c r="Q16" s="2">
        <f>SUM((30-P16)*0.8)</f>
        <v>8.8000000000000007</v>
      </c>
      <c r="R16" s="2">
        <f t="shared" si="1"/>
        <v>27.8</v>
      </c>
      <c r="S16" s="4">
        <f t="shared" si="2"/>
        <v>8</v>
      </c>
      <c r="T16" s="4">
        <f t="shared" si="3"/>
        <v>14</v>
      </c>
    </row>
    <row r="17" spans="2:20" x14ac:dyDescent="0.25">
      <c r="B17" s="5">
        <v>15</v>
      </c>
      <c r="C17" s="2">
        <v>65</v>
      </c>
      <c r="D17" s="7" t="s">
        <v>31</v>
      </c>
      <c r="E17" s="3" t="s">
        <v>23</v>
      </c>
      <c r="F17" s="2">
        <v>4</v>
      </c>
      <c r="G17" s="2">
        <v>24</v>
      </c>
      <c r="H17" s="2">
        <v>6</v>
      </c>
      <c r="I17" s="2">
        <v>2</v>
      </c>
      <c r="J17" s="2">
        <v>4</v>
      </c>
      <c r="K17" s="2">
        <v>1</v>
      </c>
      <c r="L17" s="2">
        <v>5</v>
      </c>
      <c r="M17" s="2">
        <v>2</v>
      </c>
      <c r="N17" s="2">
        <v>5</v>
      </c>
      <c r="O17" s="4">
        <v>11</v>
      </c>
      <c r="P17" s="4">
        <f t="shared" si="0"/>
        <v>24</v>
      </c>
      <c r="Q17" s="2">
        <f>SUM((30-P17)*0.6)</f>
        <v>3.5999999999999996</v>
      </c>
      <c r="R17" s="2">
        <f t="shared" si="1"/>
        <v>27.6</v>
      </c>
      <c r="S17" s="4">
        <f t="shared" si="2"/>
        <v>5</v>
      </c>
      <c r="T17" s="4">
        <f t="shared" si="3"/>
        <v>35</v>
      </c>
    </row>
    <row r="18" spans="2:20" x14ac:dyDescent="0.25">
      <c r="B18" s="5">
        <v>18</v>
      </c>
      <c r="C18" s="2">
        <v>3</v>
      </c>
      <c r="D18" s="7" t="s">
        <v>33</v>
      </c>
      <c r="E18" s="7" t="s">
        <v>22</v>
      </c>
      <c r="F18" s="2">
        <v>6</v>
      </c>
      <c r="G18" s="2">
        <v>55</v>
      </c>
      <c r="H18" s="2">
        <v>6</v>
      </c>
      <c r="I18" s="2">
        <v>2</v>
      </c>
      <c r="J18" s="2">
        <v>5</v>
      </c>
      <c r="K18" s="2">
        <v>0</v>
      </c>
      <c r="L18" s="2">
        <v>6</v>
      </c>
      <c r="M18" s="2">
        <v>4</v>
      </c>
      <c r="N18" s="2">
        <v>2</v>
      </c>
      <c r="O18" s="4">
        <v>5</v>
      </c>
      <c r="P18" s="4">
        <f t="shared" si="0"/>
        <v>25</v>
      </c>
      <c r="Q18" s="2">
        <f>SUM((30-P18)*0.3)</f>
        <v>1.5</v>
      </c>
      <c r="R18" s="2">
        <f t="shared" si="1"/>
        <v>26.5</v>
      </c>
      <c r="S18" s="4">
        <f t="shared" si="2"/>
        <v>6</v>
      </c>
      <c r="T18" s="4">
        <f t="shared" si="3"/>
        <v>60</v>
      </c>
    </row>
    <row r="19" spans="2:20" x14ac:dyDescent="0.25">
      <c r="B19" s="3">
        <v>16</v>
      </c>
      <c r="C19" s="2">
        <v>55</v>
      </c>
      <c r="D19" s="3" t="s">
        <v>9</v>
      </c>
      <c r="E19" s="3" t="s">
        <v>23</v>
      </c>
      <c r="F19" s="2">
        <v>6</v>
      </c>
      <c r="G19" s="2">
        <v>53</v>
      </c>
      <c r="H19" s="2">
        <v>6</v>
      </c>
      <c r="I19" s="2">
        <v>4</v>
      </c>
      <c r="J19" s="2">
        <v>4</v>
      </c>
      <c r="K19" s="2">
        <v>0</v>
      </c>
      <c r="L19" s="2">
        <v>3</v>
      </c>
      <c r="M19" s="2">
        <v>1</v>
      </c>
      <c r="N19" s="2">
        <v>6</v>
      </c>
      <c r="O19" s="4">
        <v>17</v>
      </c>
      <c r="P19" s="4">
        <f t="shared" si="0"/>
        <v>25</v>
      </c>
      <c r="Q19" s="2">
        <f>SUM((30-P19)*0.3)</f>
        <v>1.5</v>
      </c>
      <c r="R19" s="2">
        <f t="shared" si="1"/>
        <v>26.5</v>
      </c>
      <c r="S19" s="4">
        <f t="shared" si="2"/>
        <v>5</v>
      </c>
      <c r="T19" s="4">
        <f t="shared" si="3"/>
        <v>70</v>
      </c>
    </row>
    <row r="20" spans="2:20" x14ac:dyDescent="0.25">
      <c r="B20" s="5">
        <v>17</v>
      </c>
      <c r="C20" s="2">
        <v>55</v>
      </c>
      <c r="D20" s="3" t="s">
        <v>5</v>
      </c>
      <c r="E20" s="3" t="s">
        <v>21</v>
      </c>
      <c r="F20" s="2">
        <v>5</v>
      </c>
      <c r="G20" s="2">
        <v>48</v>
      </c>
      <c r="H20" s="2">
        <v>6</v>
      </c>
      <c r="I20" s="2">
        <v>1</v>
      </c>
      <c r="J20" s="2">
        <v>4</v>
      </c>
      <c r="K20" s="2">
        <v>1</v>
      </c>
      <c r="L20" s="2">
        <v>5</v>
      </c>
      <c r="M20" s="2">
        <v>3</v>
      </c>
      <c r="N20" s="2">
        <v>5</v>
      </c>
      <c r="O20" s="4">
        <v>17</v>
      </c>
      <c r="P20" s="4">
        <f t="shared" si="0"/>
        <v>25</v>
      </c>
      <c r="Q20" s="2">
        <f>SUM((30-P20)*0.3)</f>
        <v>1.5</v>
      </c>
      <c r="R20" s="2">
        <f t="shared" si="1"/>
        <v>26.5</v>
      </c>
      <c r="S20" s="4">
        <f t="shared" si="2"/>
        <v>5</v>
      </c>
      <c r="T20" s="4">
        <f t="shared" si="3"/>
        <v>65</v>
      </c>
    </row>
    <row r="21" spans="2:20" x14ac:dyDescent="0.25">
      <c r="B21" s="5">
        <v>19</v>
      </c>
      <c r="C21" s="2" t="s">
        <v>34</v>
      </c>
      <c r="D21" s="7" t="s">
        <v>38</v>
      </c>
      <c r="E21" s="7" t="s">
        <v>19</v>
      </c>
      <c r="F21" s="2">
        <v>6</v>
      </c>
      <c r="G21" s="2">
        <v>52</v>
      </c>
      <c r="H21" s="2">
        <v>1</v>
      </c>
      <c r="I21" s="2">
        <v>1</v>
      </c>
      <c r="J21" s="2">
        <v>6</v>
      </c>
      <c r="K21" s="2">
        <v>2</v>
      </c>
      <c r="L21" s="2">
        <v>6</v>
      </c>
      <c r="M21" s="2">
        <v>6</v>
      </c>
      <c r="N21" s="2">
        <v>6</v>
      </c>
      <c r="O21" s="2">
        <v>27</v>
      </c>
      <c r="P21" s="4">
        <f t="shared" si="0"/>
        <v>25</v>
      </c>
      <c r="Q21" s="2">
        <f>SUM((30-P21)*0)</f>
        <v>0</v>
      </c>
      <c r="R21" s="2">
        <f t="shared" si="1"/>
        <v>25</v>
      </c>
      <c r="S21" s="4">
        <f t="shared" si="2"/>
        <v>9</v>
      </c>
      <c r="T21" s="4">
        <f t="shared" si="3"/>
        <v>79</v>
      </c>
    </row>
    <row r="22" spans="2:20" x14ac:dyDescent="0.25">
      <c r="B22" s="3">
        <v>20</v>
      </c>
      <c r="C22" s="2">
        <v>55</v>
      </c>
      <c r="D22" s="3" t="s">
        <v>4</v>
      </c>
      <c r="E22" s="3" t="s">
        <v>16</v>
      </c>
      <c r="F22" s="2">
        <v>5</v>
      </c>
      <c r="G22" s="2">
        <v>42</v>
      </c>
      <c r="H22" s="2">
        <v>5</v>
      </c>
      <c r="I22" s="2">
        <v>2</v>
      </c>
      <c r="J22" s="2">
        <v>4</v>
      </c>
      <c r="K22" s="2">
        <v>0</v>
      </c>
      <c r="L22" s="2">
        <v>3</v>
      </c>
      <c r="M22" s="2">
        <v>0</v>
      </c>
      <c r="N22" s="2">
        <v>1</v>
      </c>
      <c r="O22" s="2">
        <v>4</v>
      </c>
      <c r="P22" s="4">
        <f t="shared" si="0"/>
        <v>18</v>
      </c>
      <c r="Q22" s="2">
        <f>SUM((30-P22)*0.3)</f>
        <v>3.5999999999999996</v>
      </c>
      <c r="R22" s="2">
        <f t="shared" si="1"/>
        <v>21.6</v>
      </c>
      <c r="S22" s="4">
        <f t="shared" si="2"/>
        <v>2</v>
      </c>
      <c r="T22" s="4">
        <f t="shared" si="3"/>
        <v>46</v>
      </c>
    </row>
    <row r="23" spans="2:20" x14ac:dyDescent="0.25">
      <c r="B23" s="5">
        <v>21</v>
      </c>
      <c r="C23" s="2">
        <v>1</v>
      </c>
      <c r="D23" s="3" t="s">
        <v>35</v>
      </c>
      <c r="E23" s="3" t="s">
        <v>19</v>
      </c>
      <c r="F23" s="2">
        <v>1</v>
      </c>
      <c r="G23" s="2">
        <v>8</v>
      </c>
      <c r="H23" s="2">
        <v>0</v>
      </c>
      <c r="I23" s="2">
        <v>0</v>
      </c>
      <c r="J23" s="2">
        <v>4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4">
        <f t="shared" si="0"/>
        <v>6</v>
      </c>
      <c r="Q23" s="2">
        <f>SUM((30-P23)*0.6)</f>
        <v>14.399999999999999</v>
      </c>
      <c r="R23" s="2">
        <f t="shared" si="1"/>
        <v>20.399999999999999</v>
      </c>
      <c r="S23" s="4">
        <f t="shared" si="2"/>
        <v>0</v>
      </c>
      <c r="T23" s="4">
        <f t="shared" si="3"/>
        <v>8</v>
      </c>
    </row>
    <row r="24" spans="2:20" x14ac:dyDescent="0.25">
      <c r="D24" s="8"/>
    </row>
    <row r="25" spans="2:20" x14ac:dyDescent="0.25">
      <c r="C25" s="1" t="s">
        <v>3</v>
      </c>
      <c r="D25">
        <v>0</v>
      </c>
    </row>
    <row r="26" spans="2:20" x14ac:dyDescent="0.25">
      <c r="C26" s="1">
        <v>4</v>
      </c>
      <c r="D26">
        <v>0.1</v>
      </c>
    </row>
    <row r="27" spans="2:20" x14ac:dyDescent="0.25">
      <c r="C27" s="1">
        <v>3</v>
      </c>
      <c r="D27">
        <v>0.3</v>
      </c>
    </row>
    <row r="28" spans="2:20" x14ac:dyDescent="0.25">
      <c r="C28" s="1">
        <v>2</v>
      </c>
      <c r="D28">
        <v>0.5</v>
      </c>
    </row>
    <row r="29" spans="2:20" x14ac:dyDescent="0.25">
      <c r="C29" s="1">
        <v>1</v>
      </c>
      <c r="D29">
        <v>0.6</v>
      </c>
    </row>
    <row r="30" spans="2:20" x14ac:dyDescent="0.25">
      <c r="C30" s="1">
        <v>17</v>
      </c>
      <c r="D30">
        <v>0.7</v>
      </c>
    </row>
    <row r="31" spans="2:20" x14ac:dyDescent="0.25">
      <c r="C31" s="1">
        <v>15</v>
      </c>
      <c r="D31">
        <v>0.8</v>
      </c>
    </row>
    <row r="32" spans="2:20" x14ac:dyDescent="0.25">
      <c r="C32" s="1">
        <v>55</v>
      </c>
      <c r="D32">
        <v>0.3</v>
      </c>
    </row>
    <row r="33" spans="3:4" x14ac:dyDescent="0.25">
      <c r="C33" s="1">
        <v>65</v>
      </c>
      <c r="D33">
        <v>0.6</v>
      </c>
    </row>
    <row r="34" spans="3:4" x14ac:dyDescent="0.25">
      <c r="C34" s="1">
        <v>70</v>
      </c>
      <c r="D34">
        <v>0.7</v>
      </c>
    </row>
    <row r="35" spans="3:4" x14ac:dyDescent="0.25">
      <c r="C35" s="1">
        <v>75</v>
      </c>
      <c r="D35">
        <v>0.8</v>
      </c>
    </row>
    <row r="36" spans="3:4" x14ac:dyDescent="0.25">
      <c r="C36" s="1" t="s">
        <v>34</v>
      </c>
      <c r="D36">
        <v>0</v>
      </c>
    </row>
  </sheetData>
  <sortState ref="B3:T23">
    <sortCondition descending="1" ref="R3:R23"/>
    <sortCondition descending="1" ref="S3:S23"/>
  </sortState>
  <mergeCells count="1">
    <mergeCell ref="B1:T1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Larsson</dc:creator>
  <cp:lastModifiedBy>Leif</cp:lastModifiedBy>
  <cp:lastPrinted>2019-12-15T11:43:22Z</cp:lastPrinted>
  <dcterms:created xsi:type="dcterms:W3CDTF">2016-12-18T08:51:21Z</dcterms:created>
  <dcterms:modified xsi:type="dcterms:W3CDTF">2019-12-17T12:07:09Z</dcterms:modified>
</cp:coreProperties>
</file>